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pr-iun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<sst xmlns="http://schemas.openxmlformats.org/spreadsheetml/2006/main" count="53" uniqueCount="42">
  <si>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Punctaj aparate</t>
  </si>
  <si>
    <t>Nr.max. proc./ora</t>
  </si>
  <si>
    <t>Punctaj calculat aparate</t>
  </si>
  <si>
    <t>Punctaj săli kineto</t>
  </si>
  <si>
    <t>Punctaj bazine hidroki</t>
  </si>
  <si>
    <t>Total punctaj cap. th.</t>
  </si>
  <si>
    <t>Resursele umane ( 60% )</t>
  </si>
  <si>
    <t>FURNIZOR</t>
  </si>
  <si>
    <t>Punctaj  personal (m+As+K)</t>
  </si>
  <si>
    <t>Punctaj program lucru</t>
  </si>
  <si>
    <t>Total punctaj R.U.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</si>
  <si>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</si>
  <si>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</si>
  <si>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</si>
  <si>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</si>
  <si>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</si>
  <si>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</si>
  <si>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pentru C.Th.</t>
  </si>
  <si>
    <t>Suma pentru R.U.</t>
  </si>
  <si>
    <t>lei</t>
  </si>
  <si>
    <t>Total sumă recontractată</t>
  </si>
  <si>
    <t>Suma totală suplimentară</t>
  </si>
  <si>
    <t>=</t>
  </si>
  <si>
    <t xml:space="preserve">pentru capacitatea tehnică 40%        = </t>
  </si>
  <si>
    <t xml:space="preserve">pentru resursele umane 60%             = </t>
  </si>
  <si>
    <t xml:space="preserve">                                  Capacitatea tehnică ( 40% )</t>
  </si>
  <si>
    <t xml:space="preserve">                                                                                                                                  SUMELE CONTRACTATE CU FURNIZORII DE REABILITARE MEDICALA PE BAZA PUNCTAJELOR</t>
  </si>
  <si>
    <t xml:space="preserve">Presedinte director general </t>
  </si>
  <si>
    <t>Director economic</t>
  </si>
  <si>
    <t xml:space="preserve">ec Niculina Sandu </t>
  </si>
  <si>
    <t xml:space="preserve">Director relatii contractuale </t>
  </si>
  <si>
    <t xml:space="preserve">dr jr Cornel Craciun </t>
  </si>
  <si>
    <t xml:space="preserve"> Sef Serviciu </t>
  </si>
  <si>
    <t xml:space="preserve">ec Ionita Georgeta </t>
  </si>
  <si>
    <t xml:space="preserve">ec Adriana Nistor </t>
  </si>
  <si>
    <t>UTB CERES</t>
  </si>
  <si>
    <t xml:space="preserve">POL BALN </t>
  </si>
  <si>
    <t xml:space="preserve">                                                                                                                                                     Punctajele furnizorilor de servicii de reabilitare medicală pentru contractare în  perioada  aprilie - iun 2016</t>
  </si>
  <si>
    <t>Suma estimata pentru aprilie-iun  2016  .</t>
  </si>
  <si>
    <t>Valoarea punctului pentru capacitatea tehnică:= 203600:1720,96=118,306 lei</t>
  </si>
  <si>
    <t>Valoarea punctului pentru R.U.: 305400:736,45=414,692</t>
  </si>
  <si>
    <t xml:space="preserve">                                                RECALCULATE PENTRU PERIOADA APR -IUN    2016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</si>
</sst>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justify"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0" fillId="2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19" fillId="0" borderId="0" xfId="0" applyFont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B27" sqref="B27"/>
    </sheetView>
  </sheetViews>
  <sheetFormatPr defaultColWidth="9.140625" defaultRowHeight="15"/>
  <cols>
    <col min="1" max="1" width="3.140625" style="0" customWidth="1"/>
    <col min="2" max="2" width="19.57421875" style="0" customWidth="1"/>
    <col min="6" max="6" width="17.421875" style="0" customWidth="1"/>
    <col min="8" max="8" width="11.140625" style="0" customWidth="1"/>
  </cols>
  <sheetData>
    <row r="2" spans="2:11" ht="15.75">
      <c r="B2" s="17" t="s">
        <v>37</v>
      </c>
      <c r="C2" s="17"/>
      <c r="D2" s="17"/>
      <c r="E2" s="17"/>
      <c r="F2" s="17"/>
      <c r="G2" s="17"/>
      <c r="H2" s="17"/>
      <c r="I2" s="17"/>
      <c r="J2" s="17"/>
      <c r="K2" s="17"/>
    </row>
    <row r="3" spans="2:12" ht="15">
      <c r="B3" s="14" t="s">
        <v>7</v>
      </c>
      <c r="C3" s="11" t="s">
        <v>25</v>
      </c>
      <c r="D3" s="12"/>
      <c r="E3" s="12"/>
      <c r="F3" s="12"/>
      <c r="G3" s="12"/>
      <c r="H3" s="13"/>
      <c r="I3" s="11" t="s">
        <v>6</v>
      </c>
      <c r="J3" s="12"/>
      <c r="K3" s="12"/>
      <c r="L3" s="13"/>
    </row>
    <row r="4" spans="2:12" ht="48" customHeight="1">
      <c r="B4" s="15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8</v>
      </c>
      <c r="J4" s="2" t="s">
        <v>1</v>
      </c>
      <c r="K4" s="2" t="s">
        <v>9</v>
      </c>
      <c r="L4" s="2" t="s">
        <v>10</v>
      </c>
    </row>
    <row r="5" spans="2:12" ht="15">
      <c r="B5" s="1" t="s">
        <v>35</v>
      </c>
      <c r="C5" s="10">
        <v>275</v>
      </c>
      <c r="D5" s="10">
        <v>109</v>
      </c>
      <c r="E5" s="21">
        <f>J5/D5*C5</f>
        <v>287.61467889908255</v>
      </c>
      <c r="F5" s="10">
        <v>20</v>
      </c>
      <c r="G5" s="10">
        <v>30</v>
      </c>
      <c r="H5" s="21">
        <f aca="true" t="shared" si="0" ref="H5:H11">E5+F5+G5</f>
        <v>337.61467889908255</v>
      </c>
      <c r="I5" s="4">
        <v>155</v>
      </c>
      <c r="J5" s="20">
        <f>104+10</f>
        <v>114</v>
      </c>
      <c r="K5" s="10">
        <v>2</v>
      </c>
      <c r="L5" s="10">
        <f aca="true" t="shared" si="1" ref="L5:L11">I5+K5</f>
        <v>157</v>
      </c>
    </row>
    <row r="6" spans="2:12" ht="15">
      <c r="B6" s="1" t="s">
        <v>36</v>
      </c>
      <c r="C6" s="10">
        <v>195</v>
      </c>
      <c r="D6" s="10">
        <v>75</v>
      </c>
      <c r="E6" s="21">
        <f>J6/D6*C6</f>
        <v>140.4</v>
      </c>
      <c r="F6" s="10">
        <v>40</v>
      </c>
      <c r="G6" s="10">
        <v>32</v>
      </c>
      <c r="H6" s="21">
        <f t="shared" si="0"/>
        <v>212.4</v>
      </c>
      <c r="I6" s="4">
        <v>95</v>
      </c>
      <c r="J6" s="20">
        <v>54</v>
      </c>
      <c r="K6" s="10">
        <v>2</v>
      </c>
      <c r="L6" s="10">
        <f t="shared" si="1"/>
        <v>97</v>
      </c>
    </row>
    <row r="7" spans="2:12" ht="15">
      <c r="B7" s="1" t="s">
        <v>11</v>
      </c>
      <c r="C7" s="10">
        <v>203</v>
      </c>
      <c r="D7" s="10">
        <v>71</v>
      </c>
      <c r="E7" s="21">
        <f>J7/D7*C7</f>
        <v>114.36619718309859</v>
      </c>
      <c r="F7" s="10">
        <v>70</v>
      </c>
      <c r="G7" s="10">
        <v>0</v>
      </c>
      <c r="H7" s="21">
        <f t="shared" si="0"/>
        <v>184.3661971830986</v>
      </c>
      <c r="I7" s="10">
        <v>75</v>
      </c>
      <c r="J7" s="10">
        <v>40</v>
      </c>
      <c r="K7" s="10">
        <v>5</v>
      </c>
      <c r="L7" s="10">
        <f t="shared" si="1"/>
        <v>80</v>
      </c>
    </row>
    <row r="8" spans="2:12" ht="15">
      <c r="B8" s="1" t="s">
        <v>12</v>
      </c>
      <c r="C8" s="10">
        <v>165</v>
      </c>
      <c r="D8" s="10">
        <v>42</v>
      </c>
      <c r="E8" s="21">
        <v>165</v>
      </c>
      <c r="F8" s="10">
        <v>40</v>
      </c>
      <c r="G8" s="10">
        <v>0</v>
      </c>
      <c r="H8" s="21">
        <f t="shared" si="0"/>
        <v>205</v>
      </c>
      <c r="I8" s="10">
        <v>47.5</v>
      </c>
      <c r="J8" s="20">
        <v>50</v>
      </c>
      <c r="K8" s="10">
        <v>1</v>
      </c>
      <c r="L8" s="10">
        <f t="shared" si="1"/>
        <v>48.5</v>
      </c>
    </row>
    <row r="9" spans="2:12" ht="15">
      <c r="B9" s="1" t="s">
        <v>13</v>
      </c>
      <c r="C9" s="10">
        <v>53</v>
      </c>
      <c r="D9" s="10">
        <v>24</v>
      </c>
      <c r="E9" s="21">
        <f>J9/D9*C9</f>
        <v>44.16666666666667</v>
      </c>
      <c r="F9" s="10">
        <v>40</v>
      </c>
      <c r="G9" s="10">
        <v>0</v>
      </c>
      <c r="H9" s="21">
        <f t="shared" si="0"/>
        <v>84.16666666666667</v>
      </c>
      <c r="I9" s="10">
        <v>12.2</v>
      </c>
      <c r="J9" s="20">
        <v>20</v>
      </c>
      <c r="K9" s="20">
        <v>1</v>
      </c>
      <c r="L9" s="10">
        <f t="shared" si="1"/>
        <v>13.2</v>
      </c>
    </row>
    <row r="10" spans="2:12" ht="15">
      <c r="B10" s="1" t="s">
        <v>14</v>
      </c>
      <c r="C10" s="10">
        <v>123</v>
      </c>
      <c r="D10" s="10">
        <v>45</v>
      </c>
      <c r="E10" s="21">
        <f>J10/D10*C10</f>
        <v>109.33333333333333</v>
      </c>
      <c r="F10" s="10">
        <v>40</v>
      </c>
      <c r="G10" s="10">
        <v>0</v>
      </c>
      <c r="H10" s="21">
        <f t="shared" si="0"/>
        <v>149.33333333333331</v>
      </c>
      <c r="I10" s="10">
        <f>90+18</f>
        <v>108</v>
      </c>
      <c r="J10" s="20">
        <v>40</v>
      </c>
      <c r="K10" s="10">
        <v>1</v>
      </c>
      <c r="L10" s="10">
        <f t="shared" si="1"/>
        <v>109</v>
      </c>
    </row>
    <row r="11" spans="2:12" ht="15">
      <c r="B11" s="1" t="s">
        <v>15</v>
      </c>
      <c r="C11" s="10">
        <v>435</v>
      </c>
      <c r="D11" s="10">
        <v>156</v>
      </c>
      <c r="E11" s="21">
        <f>J11/D11*C11</f>
        <v>368.0769230769231</v>
      </c>
      <c r="F11" s="10">
        <v>180</v>
      </c>
      <c r="G11" s="10">
        <v>0</v>
      </c>
      <c r="H11" s="21">
        <f t="shared" si="0"/>
        <v>548.0769230769231</v>
      </c>
      <c r="I11" s="4">
        <f>195.5+35-2.5</f>
        <v>228</v>
      </c>
      <c r="J11" s="20">
        <f>118+14</f>
        <v>132</v>
      </c>
      <c r="K11" s="10">
        <v>3.75</v>
      </c>
      <c r="L11" s="10">
        <f t="shared" si="1"/>
        <v>231.75</v>
      </c>
    </row>
    <row r="12" spans="2:12" ht="15">
      <c r="B12" s="3" t="s">
        <v>16</v>
      </c>
      <c r="C12" s="10"/>
      <c r="D12" s="10"/>
      <c r="E12" s="10"/>
      <c r="F12" s="10"/>
      <c r="G12" s="10"/>
      <c r="H12" s="22">
        <f>SUM(H5:H11)</f>
        <v>1720.9577991591043</v>
      </c>
      <c r="I12" s="4"/>
      <c r="J12" s="4"/>
      <c r="K12" s="4"/>
      <c r="L12" s="4">
        <f>SUM(L5:L11)</f>
        <v>736.45</v>
      </c>
    </row>
    <row r="13" spans="2:9" ht="15">
      <c r="B13" t="s">
        <v>38</v>
      </c>
      <c r="G13" s="9" t="s">
        <v>22</v>
      </c>
      <c r="H13" s="19">
        <v>509000</v>
      </c>
      <c r="I13" s="18" t="s">
        <v>19</v>
      </c>
    </row>
    <row r="14" spans="4:9" ht="15">
      <c r="D14" t="s">
        <v>23</v>
      </c>
      <c r="H14" s="6">
        <f>0.4*H13</f>
        <v>203600</v>
      </c>
      <c r="I14" t="s">
        <v>19</v>
      </c>
    </row>
    <row r="15" spans="4:9" ht="15">
      <c r="D15" t="s">
        <v>24</v>
      </c>
      <c r="H15" s="6">
        <f>0.6*H13</f>
        <v>305400</v>
      </c>
      <c r="I15" t="s">
        <v>19</v>
      </c>
    </row>
    <row r="16" spans="2:11" ht="15">
      <c r="B16" s="24" t="s">
        <v>39</v>
      </c>
      <c r="C16" s="24"/>
      <c r="D16" s="24"/>
      <c r="E16" s="24"/>
      <c r="F16" s="24"/>
      <c r="G16" s="24" t="s">
        <v>40</v>
      </c>
      <c r="H16" s="24"/>
      <c r="I16" s="24"/>
      <c r="J16" s="24"/>
      <c r="K16" s="24"/>
    </row>
    <row r="17" spans="2:12" ht="15">
      <c r="B17" s="16" t="s">
        <v>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15">
      <c r="B18" s="11" t="s">
        <v>41</v>
      </c>
      <c r="C18" s="12"/>
      <c r="D18" s="12"/>
      <c r="E18" s="12"/>
      <c r="F18" s="12"/>
      <c r="G18" s="12"/>
      <c r="H18" s="12"/>
      <c r="I18" s="12"/>
      <c r="J18" s="12"/>
      <c r="K18" s="26"/>
      <c r="L18" s="4"/>
    </row>
    <row r="19" spans="2:12" ht="15">
      <c r="B19" s="1"/>
      <c r="C19" s="33" t="s">
        <v>17</v>
      </c>
      <c r="D19" s="34"/>
      <c r="E19" s="33" t="s">
        <v>18</v>
      </c>
      <c r="F19" s="34"/>
      <c r="G19" s="35" t="s">
        <v>21</v>
      </c>
      <c r="H19" s="36"/>
      <c r="I19" s="7"/>
      <c r="J19" s="33" t="s">
        <v>20</v>
      </c>
      <c r="K19" s="37"/>
      <c r="L19" s="23"/>
    </row>
    <row r="20" spans="2:12" ht="15">
      <c r="B20" s="1" t="s">
        <v>35</v>
      </c>
      <c r="C20" s="30">
        <f>H14/H12*H5</f>
        <v>39941.91412330982</v>
      </c>
      <c r="D20" s="31"/>
      <c r="E20" s="30">
        <f>H15/L12*L5</f>
        <v>65106.6603299613</v>
      </c>
      <c r="F20" s="31"/>
      <c r="G20" s="27">
        <f aca="true" t="shared" si="2" ref="G20:G26">C20+E20</f>
        <v>105048.57445327111</v>
      </c>
      <c r="H20" s="28"/>
      <c r="I20" s="8"/>
      <c r="J20" s="30">
        <f aca="true" t="shared" si="3" ref="J20:J26">G20+I20</f>
        <v>105048.57445327111</v>
      </c>
      <c r="K20" s="32"/>
      <c r="L20" s="5"/>
    </row>
    <row r="21" spans="2:12" ht="15">
      <c r="B21" s="1" t="s">
        <v>36</v>
      </c>
      <c r="C21" s="30">
        <f>H14/H12*H6</f>
        <v>25128.239647207054</v>
      </c>
      <c r="D21" s="31"/>
      <c r="E21" s="30">
        <f>H15/L12*L6</f>
        <v>40225.13408921176</v>
      </c>
      <c r="F21" s="31"/>
      <c r="G21" s="27">
        <f t="shared" si="2"/>
        <v>65353.37373641881</v>
      </c>
      <c r="H21" s="28"/>
      <c r="I21" s="8"/>
      <c r="J21" s="30">
        <f t="shared" si="3"/>
        <v>65353.37373641881</v>
      </c>
      <c r="K21" s="32"/>
      <c r="L21" s="5"/>
    </row>
    <row r="22" spans="2:12" ht="15">
      <c r="B22" s="1" t="s">
        <v>11</v>
      </c>
      <c r="C22" s="30">
        <f>H14/H12*H7</f>
        <v>21811.66659915787</v>
      </c>
      <c r="D22" s="31"/>
      <c r="E22" s="30">
        <f>H15/L12*L7</f>
        <v>33175.36832099939</v>
      </c>
      <c r="F22" s="31"/>
      <c r="G22" s="27">
        <f t="shared" si="2"/>
        <v>54987.03492015726</v>
      </c>
      <c r="H22" s="28"/>
      <c r="I22" s="8"/>
      <c r="J22" s="30">
        <f t="shared" si="3"/>
        <v>54987.03492015726</v>
      </c>
      <c r="K22" s="32"/>
      <c r="L22" s="5"/>
    </row>
    <row r="23" spans="2:12" ht="15">
      <c r="B23" s="1" t="s">
        <v>12</v>
      </c>
      <c r="C23" s="30">
        <f>H14/H12*H8</f>
        <v>24252.77367079777</v>
      </c>
      <c r="D23" s="31"/>
      <c r="E23" s="30">
        <f>H15/L12*L8</f>
        <v>20112.56704460588</v>
      </c>
      <c r="F23" s="31"/>
      <c r="G23" s="27">
        <f t="shared" si="2"/>
        <v>44365.340715403654</v>
      </c>
      <c r="H23" s="28"/>
      <c r="I23" s="8"/>
      <c r="J23" s="30">
        <f t="shared" si="3"/>
        <v>44365.340715403654</v>
      </c>
      <c r="K23" s="32"/>
      <c r="L23" s="5"/>
    </row>
    <row r="24" spans="2:12" ht="15">
      <c r="B24" s="1" t="s">
        <v>13</v>
      </c>
      <c r="C24" s="30">
        <f>H14/H12*H9</f>
        <v>9957.439596547052</v>
      </c>
      <c r="D24" s="31"/>
      <c r="E24" s="30">
        <f>H15/L12*L9</f>
        <v>5473.935772964898</v>
      </c>
      <c r="F24" s="31"/>
      <c r="G24" s="27">
        <f t="shared" si="2"/>
        <v>15431.37536951195</v>
      </c>
      <c r="H24" s="28"/>
      <c r="I24" s="8"/>
      <c r="J24" s="30">
        <f t="shared" si="3"/>
        <v>15431.37536951195</v>
      </c>
      <c r="K24" s="32"/>
      <c r="L24" s="5"/>
    </row>
    <row r="25" spans="2:12" ht="15">
      <c r="B25" s="1" t="s">
        <v>14</v>
      </c>
      <c r="C25" s="30">
        <f>H14/H12*H10</f>
        <v>17667.06114555675</v>
      </c>
      <c r="D25" s="31"/>
      <c r="E25" s="30">
        <f>H15/L12*L10</f>
        <v>45201.43933736166</v>
      </c>
      <c r="F25" s="31"/>
      <c r="G25" s="27">
        <f t="shared" si="2"/>
        <v>62868.50048291841</v>
      </c>
      <c r="H25" s="28"/>
      <c r="I25" s="8"/>
      <c r="J25" s="30">
        <f t="shared" si="3"/>
        <v>62868.50048291841</v>
      </c>
      <c r="K25" s="32"/>
      <c r="L25" s="5"/>
    </row>
    <row r="26" spans="2:12" ht="15">
      <c r="B26" s="1" t="s">
        <v>15</v>
      </c>
      <c r="C26" s="30">
        <f>H14/H12*H11</f>
        <v>64840.905217423686</v>
      </c>
      <c r="D26" s="31"/>
      <c r="E26" s="30">
        <f>H15/L12*L11</f>
        <v>96104.8951048951</v>
      </c>
      <c r="F26" s="31"/>
      <c r="G26" s="27">
        <f t="shared" si="2"/>
        <v>160945.8003223188</v>
      </c>
      <c r="H26" s="28"/>
      <c r="I26" s="8"/>
      <c r="J26" s="30">
        <f t="shared" si="3"/>
        <v>160945.8003223188</v>
      </c>
      <c r="K26" s="32"/>
      <c r="L26" s="5"/>
    </row>
    <row r="27" spans="2:12" ht="15">
      <c r="B27" s="3" t="s">
        <v>16</v>
      </c>
      <c r="C27" s="27">
        <f>SUM(C20:C26)</f>
        <v>203600</v>
      </c>
      <c r="D27" s="28"/>
      <c r="E27" s="27">
        <f>SUM(E20:E26)</f>
        <v>305400</v>
      </c>
      <c r="F27" s="28"/>
      <c r="G27" s="27">
        <f>SUM(G20:G26)</f>
        <v>509000</v>
      </c>
      <c r="H27" s="28"/>
      <c r="I27" s="5"/>
      <c r="J27" s="27">
        <f>SUM(J20:J26)</f>
        <v>509000</v>
      </c>
      <c r="K27" s="29"/>
      <c r="L27" s="5"/>
    </row>
    <row r="28" spans="2:10" ht="15">
      <c r="B28" s="25" t="s">
        <v>27</v>
      </c>
      <c r="D28" t="s">
        <v>28</v>
      </c>
      <c r="G28" t="s">
        <v>30</v>
      </c>
      <c r="J28" t="s">
        <v>32</v>
      </c>
    </row>
    <row r="29" spans="2:10" ht="15">
      <c r="B29" t="s">
        <v>29</v>
      </c>
      <c r="D29" t="s">
        <v>34</v>
      </c>
      <c r="G29" t="s">
        <v>31</v>
      </c>
      <c r="J29" t="s">
        <v>33</v>
      </c>
    </row>
  </sheetData>
  <mergeCells count="36">
    <mergeCell ref="C19:D19"/>
    <mergeCell ref="E19:F19"/>
    <mergeCell ref="G19:H19"/>
    <mergeCell ref="J19:K19"/>
    <mergeCell ref="C20:D20"/>
    <mergeCell ref="E20:F20"/>
    <mergeCell ref="G20:H20"/>
    <mergeCell ref="J20:K20"/>
    <mergeCell ref="C21:D21"/>
    <mergeCell ref="E21:F21"/>
    <mergeCell ref="G21:H21"/>
    <mergeCell ref="J21:K21"/>
    <mergeCell ref="C22:D22"/>
    <mergeCell ref="E22:F22"/>
    <mergeCell ref="G22:H22"/>
    <mergeCell ref="J22:K22"/>
    <mergeCell ref="C23:D23"/>
    <mergeCell ref="E23:F23"/>
    <mergeCell ref="G23:H23"/>
    <mergeCell ref="J23:K23"/>
    <mergeCell ref="C24:D24"/>
    <mergeCell ref="E24:F24"/>
    <mergeCell ref="G24:H24"/>
    <mergeCell ref="J24:K24"/>
    <mergeCell ref="C25:D25"/>
    <mergeCell ref="E25:F25"/>
    <mergeCell ref="G25:H25"/>
    <mergeCell ref="J25:K25"/>
    <mergeCell ref="C26:D26"/>
    <mergeCell ref="E26:F26"/>
    <mergeCell ref="G26:H26"/>
    <mergeCell ref="J26:K26"/>
    <mergeCell ref="C27:D27"/>
    <mergeCell ref="E27:F27"/>
    <mergeCell ref="G27:H27"/>
    <mergeCell ref="J27:K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2016-04-01T07:20:55Z</cp:lastPrinted>
  <dcterms:created xsi:type="dcterms:W3CDTF">2006-09-16T00:00:00Z</dcterms:created>
  <dcterms:modified xsi:type="dcterms:W3CDTF">2018-05-18T08:20:01Z</dcterms:modified>
  <cp:category/>
  <cp:version/>
  <cp:contentType/>
  <cp:contentStatus/>
</cp:coreProperties>
</file>